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stave\Desktop\"/>
    </mc:Choice>
  </mc:AlternateContent>
  <xr:revisionPtr revIDLastSave="0" documentId="13_ncr:1_{C129BF5F-82ED-4FBE-9D20-331B83A4D307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תנאי סף" sheetId="1" r:id="rId1"/>
    <sheet name="איכות" sheetId="2" r:id="rId2"/>
    <sheet name="הצעת מחיר" sheetId="8" r:id="rId3"/>
    <sheet name="מחיר וסיכום" sheetId="3" state="hidden" r:id="rId4"/>
  </sheets>
  <definedNames>
    <definedName name="_Ref179538436" localSheetId="0">'תנאי סף'!#REF!</definedName>
    <definedName name="_Ref296892477" localSheetId="0">'תנאי סף'!$D$12</definedName>
    <definedName name="_Ref297537502" localSheetId="0">'תנאי סף'!#REF!</definedName>
    <definedName name="_Ref299614156" localSheetId="0">'תנאי סף'!$D$14</definedName>
    <definedName name="_Ref370930661" localSheetId="0">'תנאי סף'!$D$10</definedName>
    <definedName name="_Ref373241086" localSheetId="0">'תנאי סף'!#REF!</definedName>
    <definedName name="_Ref381015046" localSheetId="0">'תנאי סף'!#REF!</definedName>
    <definedName name="_Ref397199965" localSheetId="0">'תנאי סף'!$D$11</definedName>
    <definedName name="_Ref399016160" localSheetId="0">'תנאי סף'!#REF!</definedName>
    <definedName name="_Ref404259197" localSheetId="0">'תנאי סף'!#REF!</definedName>
    <definedName name="_Ref445211817" localSheetId="0">'תנאי סף'!#REF!</definedName>
    <definedName name="_Ref475886523" localSheetId="1">איכות!$B$7</definedName>
    <definedName name="MafteachLechisuvTavhinimAcher2" localSheetId="1">איכות!$D$5</definedName>
    <definedName name="TiurTnaiTavhinimAcher2" localSheetId="1">איכות!$B$5</definedName>
    <definedName name="TiurTnaiTavhinimAcher3" localSheetId="1">איכות!$C$6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" i="8" l="1"/>
  <c r="G13" i="8"/>
  <c r="F13" i="8"/>
  <c r="D13" i="8"/>
  <c r="E5" i="8"/>
  <c r="E14" i="8" s="1"/>
  <c r="F5" i="8"/>
  <c r="F14" i="8" s="1"/>
  <c r="F16" i="8" s="1"/>
  <c r="G5" i="8"/>
  <c r="G14" i="8" s="1"/>
  <c r="G16" i="8" s="1"/>
  <c r="D5" i="8"/>
  <c r="D14" i="8" s="1"/>
  <c r="D16" i="8" s="1"/>
  <c r="F18" i="1" l="1"/>
  <c r="E18" i="8" s="1"/>
  <c r="G18" i="1"/>
  <c r="F18" i="8" s="1"/>
  <c r="H18" i="1"/>
  <c r="G18" i="8" s="1"/>
  <c r="E18" i="1"/>
  <c r="D9" i="2"/>
  <c r="D18" i="8"/>
  <c r="G10" i="2" l="1"/>
  <c r="E13" i="8"/>
  <c r="E16" i="8" s="1"/>
  <c r="F7" i="3"/>
  <c r="F8" i="3" s="1"/>
  <c r="E7" i="3"/>
  <c r="E8" i="3" s="1"/>
  <c r="D7" i="3"/>
  <c r="D8" i="3" s="1"/>
  <c r="C7" i="3"/>
  <c r="C8" i="3" s="1"/>
  <c r="C10" i="3" s="1"/>
  <c r="C12" i="3" s="1"/>
  <c r="E10" i="2"/>
  <c r="K9" i="2"/>
  <c r="K10" i="2" s="1"/>
  <c r="I9" i="2"/>
  <c r="I10" i="2" s="1"/>
  <c r="K3" i="2"/>
  <c r="I3" i="2"/>
  <c r="G3" i="2"/>
  <c r="E3" i="2"/>
  <c r="D10" i="3" l="1"/>
  <c r="D12" i="3" s="1"/>
  <c r="E10" i="3"/>
  <c r="E12" i="3" s="1"/>
  <c r="F10" i="3"/>
  <c r="F12" i="3" s="1"/>
  <c r="F11" i="3"/>
  <c r="F13" i="3" s="1"/>
  <c r="E11" i="3"/>
  <c r="E13" i="3" s="1"/>
  <c r="D11" i="3"/>
  <c r="D13" i="3" s="1"/>
  <c r="C11" i="3"/>
  <c r="C13" i="3" s="1"/>
</calcChain>
</file>

<file path=xl/sharedStrings.xml><?xml version="1.0" encoding="utf-8"?>
<sst xmlns="http://schemas.openxmlformats.org/spreadsheetml/2006/main" count="74" uniqueCount="64">
  <si>
    <t>שם המציע:</t>
  </si>
  <si>
    <t>שם איש הקשר:</t>
  </si>
  <si>
    <t>טלפון:</t>
  </si>
  <si>
    <t>מס' סעיף</t>
  </si>
  <si>
    <t>תנאי סף מנהליים</t>
  </si>
  <si>
    <t>תנאי סף מקצועיים</t>
  </si>
  <si>
    <t xml:space="preserve">עומד בכל תנאי-הסף </t>
  </si>
  <si>
    <t>הנבדק</t>
  </si>
  <si>
    <t>המציע</t>
  </si>
  <si>
    <t>ניקוד</t>
  </si>
  <si>
    <t>ציון איכות</t>
  </si>
  <si>
    <t>ציון מחיר</t>
  </si>
  <si>
    <t>סה"כ ציון</t>
  </si>
  <si>
    <t>מס' הצעה</t>
  </si>
  <si>
    <t>הסעיף:</t>
  </si>
  <si>
    <t>סף איכות:</t>
  </si>
  <si>
    <t>ציון איכות:</t>
  </si>
  <si>
    <t>קריטריון:</t>
  </si>
  <si>
    <t>ח.פ./ת"ז</t>
  </si>
  <si>
    <t xml:space="preserve">המציע </t>
  </si>
  <si>
    <t>מס' מציע:</t>
  </si>
  <si>
    <t>ניקוד לציון האיכות:</t>
  </si>
  <si>
    <t>שם הרכיב</t>
  </si>
  <si>
    <t>נימוק</t>
  </si>
  <si>
    <t>סה"כ הוצאות תפעוליות (טבלה 1)</t>
  </si>
  <si>
    <t>סה"כ הוצאות הנהלה וכלליות (טבלה 2)</t>
  </si>
  <si>
    <t>סה"כ הצעת מחיר שנתית (התמורה המבוקשת בהצעת המחיר של המציע)</t>
  </si>
  <si>
    <t>סה"כ הצעת מחיר שנתית (התמורה המבוקשת בהצעת המחיר של המציע, כולל מע"מ)</t>
  </si>
  <si>
    <t>דירוג</t>
  </si>
  <si>
    <t>ציון מחיר:</t>
  </si>
  <si>
    <t>כתובת דוא"ל:</t>
  </si>
  <si>
    <t>הגורם הנבחן</t>
  </si>
  <si>
    <t xml:space="preserve">
אם חלה על המציע חובת רישום, על פי דין, בישראל, עליו להיות רשום כדין.</t>
  </si>
  <si>
    <t>המציע עומד בדרישות חוק עסקאות גופים ציבוריים, התשל"ו- 1976 ("חוק עסקאות גופים ציבוריים").</t>
  </si>
  <si>
    <t>כלל השירותים המוצעים על ידי המציע עומדים בדרישות הרישוי והתקנים הנדרשים על פי דין לצורך אספקתם, אם ישנם.</t>
  </si>
  <si>
    <t>4.2</t>
  </si>
  <si>
    <t>4.2.1</t>
  </si>
  <si>
    <t>4.2.2</t>
  </si>
  <si>
    <t>4.2.3</t>
  </si>
  <si>
    <t>4.3</t>
  </si>
  <si>
    <t>4.3.1</t>
  </si>
  <si>
    <t xml:space="preserve">למציע מחזור כספי שנתי בהיקף שלא יפחת מ-6,000,000 ₪, בשלוש שנים מבין שש השנים האחרונות (2019-2024). </t>
  </si>
  <si>
    <t>4.3.2</t>
  </si>
  <si>
    <t>המציע ביצע לפחות 2 פרויקטים כהגדרתם לעיל, כאשר היקפו הכספי של כל אחד מהפרויקטים היה 1,000,000 ₪ לפחות, בשש השנים האחרונות (2019-2024).</t>
  </si>
  <si>
    <t xml:space="preserve">ניסיון למנהל הפרויקט </t>
  </si>
  <si>
    <t>4.3.3</t>
  </si>
  <si>
    <t xml:space="preserve">4.3.3.1	מנהל הפרויקט הינו בעל תואר אקדמי (ראשון ומעלה) 
4.3.3.2	מנהל הפרויקט ניהל ביצוע של לפחות 2 פרויקטים בשש שנים האחרונות (2019-2024), כהגדרתם לעיל, כאשר כל פרויקט עומד לפחות באחת מהחלופות הבאות:                                                                   4.3.3.2.1	חלופה א': הפרויקט הופעל מול 5 רשויות מקומיות לפחות, בו-זמנית;
4.3.3.2.2	חלופה ב': היקפו הכספי של הפרויקט היה 1,000,000 ₪ לפחות.
4.3.3.2.3	חלופה ג': ניהול ביצוע של פרויקט אחד (במקום 2 פרויקטים) בהיקף של 5,000,000 ₪ לפחות. </t>
  </si>
  <si>
    <t>4.3.4</t>
  </si>
  <si>
    <t>4.3.4	יובהר, ביחס לתנאי הסף לעיל, סעיף 4.3.2 וכן סעיף 4.3.3:
א.	ההיקף הכספי של כל אחד מהפרויקטים ייבחן ביחס לעלות פרויקט הכוללת, ולא לתמורה שניתנה למציע בגין הביצוע;
ב.	על הפרויקטים להיות כאלו שבוצעו עבור לקוח או מטעם מעסיק שונה – לא יוכרו פרויקטים שבוצעו עבור אותו לקוח או מטעם אותו מעסיק.</t>
  </si>
  <si>
    <t>ניסיון המציע</t>
  </si>
  <si>
    <t>על כל פרויקט נוסף, בהיקף כספי של 1 מלש"ח, מעבר לנדרש בתנאי סף 4.3.2, יקבל המציע 6 נקודות 
(ינתן ניקוד עבור מקסימום 5 פרויקטים נוספים).</t>
  </si>
  <si>
    <t xml:space="preserve">ניסיון מנהל הפרויקט </t>
  </si>
  <si>
    <t>על כל פרויקט נוסף, מעבר לנדרש בתנאי סף 4.3.3.2, יקבל המציע  6 נקודות (ינתן ניקוד עבור מקסימום 5 פרויקטים נוספים).</t>
  </si>
  <si>
    <t xml:space="preserve">ניסיון מנהל הפרויקט – פריסה רחבה </t>
  </si>
  <si>
    <t>על כל פרויקט נוסף, מעבר לנדרש בתנאי סף 4.3.3.2, שבוצע על ידי מנהל הפרויקט בפריסה רחבה (פרויקט שהופעל מול 5 רשויות מקומיות לפחות, בו-זמנית), יקבל המציע 10 נקודות. 
(יינתן ניקוד עבור מקסימום 2 פרויקטים)</t>
  </si>
  <si>
    <t>ראיון אישי</t>
  </si>
  <si>
    <t>התרשמות אישית מהמציע ומנהל הפרויקט מטעמו, לרבות הצגת תכנית העבודה של המציע לביצוע השירותים הנדשים במכרז.</t>
  </si>
  <si>
    <t>מחיר</t>
  </si>
  <si>
    <t>שקלול ציונים סופיים</t>
  </si>
  <si>
    <t>משקל</t>
  </si>
  <si>
    <t>רכיב</t>
  </si>
  <si>
    <t>דירוג המציעים</t>
  </si>
  <si>
    <t xml:space="preserve">הצעת המחיר </t>
  </si>
  <si>
    <t>עומד בתנאי סף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</si>
</sst>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"/>
    <numFmt numFmtId="165" formatCode="_ [$₪-40D]\ * #,##0.00_ ;_ [$₪-40D]\ * \-#,##0.00_ ;_ [$₪-40D]\ * &quot;-&quot;??_ ;_ @_ "/>
    <numFmt numFmtId="166" formatCode="_-* #,##0_-;\-* #,##0_-;_-* &quot;-&quot;??_-;_-@_-"/>
  </numFmts>
  <fonts count="15" x14ac:knownFonts="1">
    <font>
      <sz val="11"/>
      <color theme="1"/>
      <name val="Calibri"/>
      <family val="2"/>
      <charset val="177"/>
      <scheme val="minor"/>
    </font>
    <font>
      <u/>
      <sz val="11"/>
      <color theme="10"/>
      <name val="Calibri"/>
      <family val="2"/>
      <charset val="177"/>
      <scheme val="minor"/>
    </font>
    <font>
      <sz val="11"/>
      <color theme="1"/>
      <name val="Calibri"/>
      <family val="2"/>
      <charset val="177"/>
      <scheme val="minor"/>
    </font>
    <font>
      <b/>
      <sz val="12"/>
      <color theme="1"/>
      <name val="David"/>
      <family val="2"/>
    </font>
    <font>
      <sz val="12"/>
      <color theme="1"/>
      <name val="David"/>
      <family val="2"/>
    </font>
    <font>
      <b/>
      <sz val="12"/>
      <name val="David"/>
      <family val="2"/>
    </font>
    <font>
      <sz val="12"/>
      <name val="David"/>
      <family val="2"/>
    </font>
    <font>
      <b/>
      <sz val="12"/>
      <color theme="0"/>
      <name val="David"/>
      <family val="2"/>
    </font>
    <font>
      <b/>
      <sz val="14"/>
      <name val="David"/>
      <family val="2"/>
    </font>
    <font>
      <b/>
      <sz val="16"/>
      <color theme="0"/>
      <name val="David"/>
      <family val="2"/>
    </font>
    <font>
      <b/>
      <sz val="18"/>
      <name val="David"/>
      <family val="2"/>
    </font>
    <font>
      <sz val="12"/>
      <color theme="0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0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727E7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BFEFF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25">
    <xf numFmtId="0" fontId="0" fillId="0" borderId="0" xfId="0"/>
    <xf numFmtId="0" fontId="4" fillId="0" borderId="0" xfId="0" applyFont="1"/>
    <xf numFmtId="0" fontId="4" fillId="0" borderId="0" xfId="0" applyFont="1" applyProtection="1">
      <protection hidden="1"/>
    </xf>
    <xf numFmtId="0" fontId="3" fillId="12" borderId="15" xfId="0" applyFont="1" applyFill="1" applyBorder="1" applyAlignment="1" applyProtection="1">
      <alignment horizontal="center" vertical="center" readingOrder="2"/>
      <protection hidden="1"/>
    </xf>
    <xf numFmtId="2" fontId="3" fillId="13" borderId="14" xfId="0" applyNumberFormat="1" applyFont="1" applyFill="1" applyBorder="1" applyAlignment="1" applyProtection="1">
      <alignment horizontal="center" vertical="center"/>
      <protection hidden="1"/>
    </xf>
    <xf numFmtId="2" fontId="3" fillId="6" borderId="15" xfId="0" applyNumberFormat="1" applyFont="1" applyFill="1" applyBorder="1" applyAlignment="1" applyProtection="1">
      <alignment horizontal="center" vertical="center"/>
      <protection hidden="1"/>
    </xf>
    <xf numFmtId="164" fontId="3" fillId="6" borderId="14" xfId="0" applyNumberFormat="1" applyFont="1" applyFill="1" applyBorder="1" applyAlignment="1" applyProtection="1">
      <alignment horizontal="center" vertical="center"/>
      <protection hidden="1"/>
    </xf>
    <xf numFmtId="2" fontId="7" fillId="14" borderId="10" xfId="0" applyNumberFormat="1" applyFont="1" applyFill="1" applyBorder="1" applyAlignment="1" applyProtection="1">
      <alignment horizontal="center" vertical="center"/>
      <protection hidden="1"/>
    </xf>
    <xf numFmtId="9" fontId="4" fillId="0" borderId="0" xfId="0" applyNumberFormat="1" applyFont="1"/>
    <xf numFmtId="0" fontId="3" fillId="2" borderId="12" xfId="0" applyFont="1" applyFill="1" applyBorder="1" applyAlignment="1" applyProtection="1">
      <alignment horizontal="center" vertical="center" wrapText="1" readingOrder="2"/>
      <protection hidden="1"/>
    </xf>
    <xf numFmtId="0" fontId="3" fillId="2" borderId="12" xfId="0" applyFont="1" applyFill="1" applyBorder="1" applyAlignment="1" applyProtection="1">
      <alignment horizontal="center" vertical="center" wrapText="1"/>
      <protection locked="0"/>
    </xf>
    <xf numFmtId="49" fontId="3" fillId="2" borderId="12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5" xfId="0" applyFont="1" applyFill="1" applyBorder="1" applyAlignment="1" applyProtection="1">
      <alignment horizontal="center" wrapText="1"/>
      <protection hidden="1"/>
    </xf>
    <xf numFmtId="0" fontId="3" fillId="2" borderId="19" xfId="0" applyFont="1" applyFill="1" applyBorder="1" applyAlignment="1" applyProtection="1">
      <alignment horizontal="center" wrapText="1"/>
      <protection hidden="1"/>
    </xf>
    <xf numFmtId="0" fontId="3" fillId="2" borderId="14" xfId="0" applyFont="1" applyFill="1" applyBorder="1" applyAlignment="1" applyProtection="1">
      <alignment horizontal="center" vertical="center" wrapText="1"/>
      <protection hidden="1"/>
    </xf>
    <xf numFmtId="49" fontId="3" fillId="3" borderId="7" xfId="0" applyNumberFormat="1" applyFont="1" applyFill="1" applyBorder="1" applyAlignment="1" applyProtection="1">
      <alignment horizontal="center" vertical="center"/>
      <protection hidden="1"/>
    </xf>
    <xf numFmtId="49" fontId="3" fillId="7" borderId="10" xfId="0" applyNumberFormat="1" applyFont="1" applyFill="1" applyBorder="1" applyAlignment="1" applyProtection="1">
      <alignment horizontal="center" vertical="center" readingOrder="2"/>
      <protection hidden="1"/>
    </xf>
    <xf numFmtId="0" fontId="3" fillId="3" borderId="8" xfId="0" applyNumberFormat="1" applyFont="1" applyFill="1" applyBorder="1" applyAlignment="1" applyProtection="1">
      <alignment horizontal="center" vertical="center" wrapText="1" readingOrder="2"/>
      <protection hidden="1"/>
    </xf>
    <xf numFmtId="0" fontId="4" fillId="5" borderId="0" xfId="0" applyFont="1" applyFill="1" applyProtection="1">
      <protection hidden="1"/>
    </xf>
    <xf numFmtId="0" fontId="4" fillId="0" borderId="0" xfId="0" applyFont="1" applyBorder="1" applyProtection="1">
      <protection hidden="1"/>
    </xf>
    <xf numFmtId="0" fontId="3" fillId="0" borderId="0" xfId="0" applyFont="1" applyBorder="1" applyAlignment="1" applyProtection="1">
      <protection hidden="1"/>
    </xf>
    <xf numFmtId="0" fontId="3" fillId="3" borderId="4" xfId="0" applyFont="1" applyFill="1" applyBorder="1" applyAlignment="1" applyProtection="1">
      <alignment horizontal="center" vertical="center" wrapText="1"/>
      <protection hidden="1"/>
    </xf>
    <xf numFmtId="0" fontId="5" fillId="9" borderId="29" xfId="0" applyFont="1" applyFill="1" applyBorder="1" applyAlignment="1" applyProtection="1">
      <alignment horizontal="right" vertical="center" wrapText="1" readingOrder="2"/>
      <protection hidden="1"/>
    </xf>
    <xf numFmtId="0" fontId="1" fillId="2" borderId="14" xfId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wrapText="1"/>
    </xf>
    <xf numFmtId="0" fontId="3" fillId="0" borderId="0" xfId="0" applyFont="1"/>
    <xf numFmtId="0" fontId="3" fillId="2" borderId="12" xfId="0" applyFont="1" applyFill="1" applyBorder="1" applyAlignment="1" applyProtection="1">
      <alignment horizontal="center" vertical="center" wrapText="1"/>
      <protection hidden="1"/>
    </xf>
    <xf numFmtId="0" fontId="3" fillId="8" borderId="27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/>
    </xf>
    <xf numFmtId="0" fontId="3" fillId="12" borderId="25" xfId="0" applyFont="1" applyFill="1" applyBorder="1" applyAlignment="1" applyProtection="1">
      <alignment horizontal="center" vertical="center"/>
      <protection hidden="1"/>
    </xf>
    <xf numFmtId="0" fontId="4" fillId="7" borderId="11" xfId="0" applyFont="1" applyFill="1" applyBorder="1" applyAlignment="1" applyProtection="1">
      <alignment horizontal="right" vertical="center" wrapText="1" readingOrder="2"/>
      <protection hidden="1"/>
    </xf>
    <xf numFmtId="9" fontId="4" fillId="0" borderId="0" xfId="2" applyFont="1"/>
    <xf numFmtId="0" fontId="4" fillId="8" borderId="30" xfId="0" applyFont="1" applyFill="1" applyBorder="1" applyAlignment="1">
      <alignment horizontal="center" vertical="center" wrapText="1"/>
    </xf>
    <xf numFmtId="0" fontId="0" fillId="0" borderId="17" xfId="0" applyBorder="1"/>
    <xf numFmtId="0" fontId="0" fillId="0" borderId="0" xfId="0" applyBorder="1"/>
    <xf numFmtId="0" fontId="3" fillId="6" borderId="2" xfId="0" applyFont="1" applyFill="1" applyBorder="1" applyAlignment="1" applyProtection="1">
      <alignment vertical="center"/>
      <protection hidden="1"/>
    </xf>
    <xf numFmtId="0" fontId="3" fillId="6" borderId="25" xfId="0" applyFont="1" applyFill="1" applyBorder="1" applyAlignment="1" applyProtection="1">
      <alignment vertical="center"/>
      <protection hidden="1"/>
    </xf>
    <xf numFmtId="0" fontId="7" fillId="14" borderId="11" xfId="0" applyFont="1" applyFill="1" applyBorder="1" applyAlignment="1" applyProtection="1">
      <alignment vertical="center"/>
      <protection hidden="1"/>
    </xf>
    <xf numFmtId="0" fontId="3" fillId="8" borderId="6" xfId="0" applyFont="1" applyFill="1" applyBorder="1" applyAlignment="1">
      <alignment horizontal="center" wrapText="1"/>
    </xf>
    <xf numFmtId="0" fontId="3" fillId="16" borderId="14" xfId="0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>
      <alignment vertical="center"/>
    </xf>
    <xf numFmtId="165" fontId="4" fillId="15" borderId="12" xfId="0" applyNumberFormat="1" applyFont="1" applyFill="1" applyBorder="1" applyAlignment="1">
      <alignment horizontal="center" vertical="center" wrapText="1"/>
    </xf>
    <xf numFmtId="165" fontId="4" fillId="15" borderId="14" xfId="0" applyNumberFormat="1" applyFont="1" applyFill="1" applyBorder="1" applyAlignment="1">
      <alignment horizontal="center" vertical="center" wrapText="1"/>
    </xf>
    <xf numFmtId="0" fontId="5" fillId="8" borderId="24" xfId="0" applyFont="1" applyFill="1" applyBorder="1" applyAlignment="1" applyProtection="1">
      <alignment horizontal="center" vertical="center" wrapText="1" readingOrder="2"/>
      <protection hidden="1"/>
    </xf>
    <xf numFmtId="0" fontId="5" fillId="8" borderId="28" xfId="0" applyFont="1" applyFill="1" applyBorder="1" applyAlignment="1" applyProtection="1">
      <alignment horizontal="center" vertical="center" wrapText="1" readingOrder="2"/>
      <protection hidden="1"/>
    </xf>
    <xf numFmtId="0" fontId="5" fillId="8" borderId="30" xfId="0" applyFont="1" applyFill="1" applyBorder="1" applyAlignment="1" applyProtection="1">
      <alignment horizontal="center" vertical="center" wrapText="1" readingOrder="2"/>
      <protection hidden="1"/>
    </xf>
    <xf numFmtId="0" fontId="3" fillId="0" borderId="14" xfId="0" applyFont="1" applyBorder="1" applyAlignment="1">
      <alignment horizontal="center" vertical="center" wrapText="1"/>
    </xf>
    <xf numFmtId="0" fontId="5" fillId="8" borderId="33" xfId="0" applyFont="1" applyFill="1" applyBorder="1" applyAlignment="1" applyProtection="1">
      <alignment horizontal="center" vertical="center" wrapText="1" readingOrder="2"/>
      <protection hidden="1"/>
    </xf>
    <xf numFmtId="0" fontId="9" fillId="10" borderId="4" xfId="0" applyFont="1" applyFill="1" applyBorder="1" applyAlignment="1" applyProtection="1">
      <alignment horizontal="center" vertical="center" wrapText="1" readingOrder="2"/>
      <protection hidden="1"/>
    </xf>
    <xf numFmtId="0" fontId="8" fillId="11" borderId="8" xfId="0" applyFont="1" applyFill="1" applyBorder="1" applyAlignment="1" applyProtection="1">
      <alignment horizontal="center" vertical="center" wrapText="1" readingOrder="2"/>
      <protection hidden="1"/>
    </xf>
    <xf numFmtId="49" fontId="3" fillId="3" borderId="3" xfId="0" applyNumberFormat="1" applyFont="1" applyFill="1" applyBorder="1" applyAlignment="1" applyProtection="1">
      <alignment horizontal="center" vertical="center"/>
      <protection hidden="1"/>
    </xf>
    <xf numFmtId="0" fontId="5" fillId="9" borderId="29" xfId="0" applyFont="1" applyFill="1" applyBorder="1" applyAlignment="1" applyProtection="1">
      <alignment horizontal="center" vertical="center" wrapText="1" readingOrder="2"/>
      <protection hidden="1"/>
    </xf>
    <xf numFmtId="0" fontId="3" fillId="0" borderId="7" xfId="0" applyFont="1" applyBorder="1" applyAlignment="1" applyProtection="1">
      <alignment horizontal="center" vertical="center"/>
      <protection hidden="1"/>
    </xf>
    <xf numFmtId="0" fontId="4" fillId="7" borderId="11" xfId="0" applyFont="1" applyFill="1" applyBorder="1" applyAlignment="1" applyProtection="1">
      <alignment horizontal="right" wrapText="1" readingOrder="2"/>
      <protection hidden="1"/>
    </xf>
    <xf numFmtId="9" fontId="8" fillId="12" borderId="29" xfId="2" applyFont="1" applyFill="1" applyBorder="1" applyAlignment="1" applyProtection="1">
      <alignment horizontal="center" vertical="center" wrapText="1" readingOrder="2"/>
      <protection hidden="1"/>
    </xf>
    <xf numFmtId="0" fontId="8" fillId="12" borderId="4" xfId="0" applyFont="1" applyFill="1" applyBorder="1" applyAlignment="1" applyProtection="1">
      <alignment horizontal="center" vertical="center" wrapText="1" readingOrder="2"/>
      <protection hidden="1"/>
    </xf>
    <xf numFmtId="9" fontId="10" fillId="12" borderId="29" xfId="2" applyFont="1" applyFill="1" applyBorder="1" applyAlignment="1" applyProtection="1">
      <alignment horizontal="center" vertical="center" wrapText="1" readingOrder="2"/>
      <protection hidden="1"/>
    </xf>
    <xf numFmtId="0" fontId="4" fillId="17" borderId="10" xfId="0" applyFont="1" applyFill="1" applyBorder="1" applyAlignment="1" applyProtection="1">
      <alignment horizontal="center" vertical="center" wrapText="1"/>
      <protection locked="0"/>
    </xf>
    <xf numFmtId="2" fontId="8" fillId="17" borderId="24" xfId="0" applyNumberFormat="1" applyFont="1" applyFill="1" applyBorder="1" applyAlignment="1" applyProtection="1">
      <alignment horizontal="center" vertical="center" wrapText="1" readingOrder="2"/>
      <protection hidden="1"/>
    </xf>
    <xf numFmtId="49" fontId="3" fillId="7" borderId="28" xfId="0" applyNumberFormat="1" applyFont="1" applyFill="1" applyBorder="1" applyAlignment="1" applyProtection="1">
      <alignment horizontal="center" vertical="center" readingOrder="2"/>
      <protection hidden="1"/>
    </xf>
    <xf numFmtId="0" fontId="3" fillId="0" borderId="7" xfId="0" applyFont="1" applyBorder="1" applyAlignment="1" applyProtection="1">
      <alignment horizontal="center" vertical="center"/>
      <protection hidden="1"/>
    </xf>
    <xf numFmtId="2" fontId="6" fillId="17" borderId="28" xfId="0" applyNumberFormat="1" applyFont="1" applyFill="1" applyBorder="1" applyAlignment="1" applyProtection="1">
      <alignment vertical="center" wrapText="1" readingOrder="2"/>
      <protection hidden="1"/>
    </xf>
    <xf numFmtId="2" fontId="6" fillId="17" borderId="28" xfId="0" applyNumberFormat="1" applyFont="1" applyFill="1" applyBorder="1" applyAlignment="1" applyProtection="1">
      <alignment horizontal="center" vertical="center" wrapText="1" readingOrder="2"/>
      <protection hidden="1"/>
    </xf>
    <xf numFmtId="2" fontId="6" fillId="17" borderId="30" xfId="0" applyNumberFormat="1" applyFont="1" applyFill="1" applyBorder="1" applyAlignment="1" applyProtection="1">
      <alignment horizontal="right" vertical="center" wrapText="1" readingOrder="2"/>
      <protection hidden="1"/>
    </xf>
    <xf numFmtId="2" fontId="6" fillId="17" borderId="30" xfId="0" applyNumberFormat="1" applyFont="1" applyFill="1" applyBorder="1" applyAlignment="1" applyProtection="1">
      <alignment horizontal="center" vertical="center" wrapText="1" readingOrder="2"/>
      <protection hidden="1"/>
    </xf>
    <xf numFmtId="2" fontId="5" fillId="17" borderId="28" xfId="0" applyNumberFormat="1" applyFont="1" applyFill="1" applyBorder="1" applyAlignment="1" applyProtection="1">
      <alignment vertical="center" wrapText="1" readingOrder="2"/>
      <protection hidden="1"/>
    </xf>
    <xf numFmtId="0" fontId="11" fillId="0" borderId="0" xfId="0" applyFont="1"/>
    <xf numFmtId="0" fontId="12" fillId="0" borderId="0" xfId="0" applyFont="1"/>
    <xf numFmtId="0" fontId="11" fillId="0" borderId="0" xfId="0" applyFont="1" applyProtection="1">
      <protection hidden="1"/>
    </xf>
    <xf numFmtId="0" fontId="12" fillId="0" borderId="0" xfId="0" applyFont="1" applyProtection="1">
      <protection hidden="1"/>
    </xf>
    <xf numFmtId="0" fontId="13" fillId="18" borderId="29" xfId="0" applyFont="1" applyFill="1" applyBorder="1" applyAlignment="1" applyProtection="1">
      <alignment horizontal="center" vertical="center" readingOrder="2"/>
      <protection hidden="1"/>
    </xf>
    <xf numFmtId="166" fontId="13" fillId="17" borderId="29" xfId="3" applyNumberFormat="1" applyFont="1" applyFill="1" applyBorder="1" applyAlignment="1" applyProtection="1">
      <alignment horizontal="center" vertical="center" wrapText="1"/>
      <protection hidden="1"/>
    </xf>
    <xf numFmtId="0" fontId="13" fillId="2" borderId="29" xfId="0" applyFont="1" applyFill="1" applyBorder="1" applyAlignment="1" applyProtection="1">
      <alignment vertical="center" wrapText="1"/>
      <protection hidden="1"/>
    </xf>
    <xf numFmtId="166" fontId="12" fillId="2" borderId="29" xfId="3" applyNumberFormat="1" applyFont="1" applyFill="1" applyBorder="1" applyAlignment="1" applyProtection="1">
      <alignment horizontal="center" vertical="center"/>
      <protection locked="0"/>
    </xf>
    <xf numFmtId="9" fontId="12" fillId="0" borderId="0" xfId="0" applyNumberFormat="1" applyFont="1" applyProtection="1">
      <protection hidden="1"/>
    </xf>
    <xf numFmtId="0" fontId="13" fillId="18" borderId="29" xfId="0" applyFont="1" applyFill="1" applyBorder="1" applyAlignment="1" applyProtection="1">
      <alignment horizontal="center"/>
      <protection hidden="1"/>
    </xf>
    <xf numFmtId="0" fontId="13" fillId="18" borderId="29" xfId="0" applyFont="1" applyFill="1" applyBorder="1" applyProtection="1">
      <protection hidden="1"/>
    </xf>
    <xf numFmtId="0" fontId="13" fillId="18" borderId="29" xfId="0" applyFont="1" applyFill="1" applyBorder="1" applyAlignment="1" applyProtection="1">
      <alignment horizontal="center" vertical="center" wrapText="1"/>
      <protection hidden="1"/>
    </xf>
    <xf numFmtId="9" fontId="12" fillId="6" borderId="29" xfId="0" applyNumberFormat="1" applyFont="1" applyFill="1" applyBorder="1" applyAlignment="1" applyProtection="1">
      <alignment horizontal="center"/>
      <protection hidden="1"/>
    </xf>
    <xf numFmtId="0" fontId="12" fillId="6" borderId="29" xfId="0" applyFont="1" applyFill="1" applyBorder="1" applyProtection="1">
      <protection hidden="1"/>
    </xf>
    <xf numFmtId="2" fontId="12" fillId="6" borderId="29" xfId="0" applyNumberFormat="1" applyFont="1" applyFill="1" applyBorder="1" applyAlignment="1" applyProtection="1">
      <alignment horizontal="center" vertical="center"/>
      <protection hidden="1"/>
    </xf>
    <xf numFmtId="9" fontId="14" fillId="14" borderId="29" xfId="0" applyNumberFormat="1" applyFont="1" applyFill="1" applyBorder="1" applyAlignment="1" applyProtection="1">
      <alignment horizontal="center" vertical="center"/>
      <protection hidden="1"/>
    </xf>
    <xf numFmtId="0" fontId="14" fillId="14" borderId="29" xfId="0" applyFont="1" applyFill="1" applyBorder="1" applyAlignment="1" applyProtection="1">
      <alignment vertical="center"/>
      <protection hidden="1"/>
    </xf>
    <xf numFmtId="2" fontId="14" fillId="14" borderId="29" xfId="0" applyNumberFormat="1" applyFont="1" applyFill="1" applyBorder="1" applyAlignment="1" applyProtection="1">
      <alignment horizontal="center" vertical="center"/>
      <protection hidden="1"/>
    </xf>
    <xf numFmtId="0" fontId="13" fillId="12" borderId="29" xfId="0" applyFont="1" applyFill="1" applyBorder="1" applyAlignment="1" applyProtection="1">
      <alignment horizontal="center" vertical="center"/>
      <protection hidden="1"/>
    </xf>
    <xf numFmtId="0" fontId="7" fillId="4" borderId="4" xfId="0" applyFont="1" applyFill="1" applyBorder="1" applyAlignment="1" applyProtection="1">
      <alignment horizontal="center" vertical="center"/>
      <protection hidden="1"/>
    </xf>
    <xf numFmtId="0" fontId="7" fillId="4" borderId="19" xfId="0" applyFont="1" applyFill="1" applyBorder="1" applyAlignment="1" applyProtection="1">
      <alignment horizontal="center" vertical="center"/>
      <protection hidden="1"/>
    </xf>
    <xf numFmtId="0" fontId="3" fillId="2" borderId="1" xfId="0" applyFont="1" applyFill="1" applyBorder="1" applyAlignment="1" applyProtection="1">
      <alignment horizontal="center" readingOrder="2"/>
      <protection hidden="1"/>
    </xf>
    <xf numFmtId="0" fontId="3" fillId="2" borderId="20" xfId="0" applyFont="1" applyFill="1" applyBorder="1" applyAlignment="1" applyProtection="1">
      <alignment horizontal="center" readingOrder="2"/>
      <protection hidden="1"/>
    </xf>
    <xf numFmtId="0" fontId="3" fillId="2" borderId="17" xfId="0" applyFont="1" applyFill="1" applyBorder="1" applyAlignment="1" applyProtection="1">
      <alignment horizontal="center" readingOrder="2"/>
      <protection hidden="1"/>
    </xf>
    <xf numFmtId="0" fontId="3" fillId="2" borderId="22" xfId="0" applyFont="1" applyFill="1" applyBorder="1" applyAlignment="1" applyProtection="1">
      <alignment horizontal="center" readingOrder="2"/>
      <protection hidden="1"/>
    </xf>
    <xf numFmtId="0" fontId="3" fillId="2" borderId="4" xfId="0" applyFont="1" applyFill="1" applyBorder="1" applyAlignment="1" applyProtection="1">
      <alignment horizontal="center" readingOrder="2"/>
      <protection hidden="1"/>
    </xf>
    <xf numFmtId="0" fontId="3" fillId="2" borderId="21" xfId="0" applyFont="1" applyFill="1" applyBorder="1" applyAlignment="1" applyProtection="1">
      <alignment horizontal="center" readingOrder="2"/>
      <protection hidden="1"/>
    </xf>
    <xf numFmtId="0" fontId="3" fillId="2" borderId="15" xfId="0" applyFont="1" applyFill="1" applyBorder="1" applyAlignment="1" applyProtection="1">
      <alignment horizontal="center" vertical="center" wrapText="1"/>
      <protection hidden="1"/>
    </xf>
    <xf numFmtId="0" fontId="3" fillId="2" borderId="12" xfId="0" applyFont="1" applyFill="1" applyBorder="1" applyAlignment="1" applyProtection="1">
      <alignment horizontal="center" vertical="center" wrapText="1"/>
      <protection hidden="1"/>
    </xf>
    <xf numFmtId="0" fontId="3" fillId="2" borderId="16" xfId="0" applyFont="1" applyFill="1" applyBorder="1" applyAlignment="1" applyProtection="1">
      <alignment horizontal="center" vertical="center" readingOrder="2"/>
      <protection hidden="1"/>
    </xf>
    <xf numFmtId="0" fontId="3" fillId="2" borderId="13" xfId="0" applyFont="1" applyFill="1" applyBorder="1" applyAlignment="1" applyProtection="1">
      <alignment horizontal="center" vertical="center" readingOrder="2"/>
      <protection hidden="1"/>
    </xf>
    <xf numFmtId="49" fontId="3" fillId="3" borderId="3" xfId="0" applyNumberFormat="1" applyFont="1" applyFill="1" applyBorder="1" applyAlignment="1" applyProtection="1">
      <alignment horizontal="center" vertical="center" wrapText="1"/>
      <protection hidden="1"/>
    </xf>
    <xf numFmtId="49" fontId="3" fillId="3" borderId="6" xfId="0" applyNumberFormat="1" applyFont="1" applyFill="1" applyBorder="1" applyAlignment="1" applyProtection="1">
      <alignment horizontal="center" vertical="center" wrapText="1"/>
      <protection hidden="1"/>
    </xf>
    <xf numFmtId="49" fontId="3" fillId="3" borderId="5" xfId="0" applyNumberFormat="1" applyFont="1" applyFill="1" applyBorder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center" vertical="center" wrapText="1"/>
      <protection locked="0"/>
    </xf>
    <xf numFmtId="0" fontId="3" fillId="3" borderId="9" xfId="0" applyFont="1" applyFill="1" applyBorder="1" applyAlignment="1" applyProtection="1">
      <alignment horizontal="center" vertical="center" wrapText="1"/>
      <protection locked="0"/>
    </xf>
    <xf numFmtId="0" fontId="3" fillId="3" borderId="8" xfId="0" applyFont="1" applyFill="1" applyBorder="1" applyAlignment="1" applyProtection="1">
      <alignment horizontal="center" vertical="center" wrapText="1"/>
      <protection hidden="1"/>
    </xf>
    <xf numFmtId="0" fontId="3" fillId="3" borderId="9" xfId="0" applyFont="1" applyFill="1" applyBorder="1" applyAlignment="1" applyProtection="1">
      <alignment horizontal="center" vertical="center" wrapText="1"/>
      <protection hidden="1"/>
    </xf>
    <xf numFmtId="2" fontId="9" fillId="10" borderId="4" xfId="0" applyNumberFormat="1" applyFont="1" applyFill="1" applyBorder="1" applyAlignment="1" applyProtection="1">
      <alignment horizontal="center" vertical="center" wrapText="1" readingOrder="2"/>
      <protection hidden="1"/>
    </xf>
    <xf numFmtId="2" fontId="9" fillId="10" borderId="21" xfId="0" applyNumberFormat="1" applyFont="1" applyFill="1" applyBorder="1" applyAlignment="1" applyProtection="1">
      <alignment horizontal="center" vertical="center" wrapText="1" readingOrder="2"/>
      <protection hidden="1"/>
    </xf>
    <xf numFmtId="0" fontId="3" fillId="0" borderId="7" xfId="0" applyFont="1" applyBorder="1" applyAlignment="1" applyProtection="1">
      <alignment horizontal="center" vertical="center"/>
      <protection hidden="1"/>
    </xf>
    <xf numFmtId="0" fontId="5" fillId="8" borderId="26" xfId="0" applyFont="1" applyFill="1" applyBorder="1" applyAlignment="1" applyProtection="1">
      <alignment horizontal="center" vertical="center" wrapText="1" readingOrder="2"/>
      <protection hidden="1"/>
    </xf>
    <xf numFmtId="0" fontId="5" fillId="8" borderId="23" xfId="0" applyFont="1" applyFill="1" applyBorder="1" applyAlignment="1" applyProtection="1">
      <alignment horizontal="center" vertical="center" wrapText="1" readingOrder="2"/>
      <protection hidden="1"/>
    </xf>
    <xf numFmtId="0" fontId="8" fillId="8" borderId="30" xfId="0" applyNumberFormat="1" applyFont="1" applyFill="1" applyBorder="1" applyAlignment="1" applyProtection="1">
      <alignment horizontal="center" vertical="center" wrapText="1" readingOrder="2"/>
      <protection hidden="1"/>
    </xf>
    <xf numFmtId="0" fontId="8" fillId="8" borderId="24" xfId="0" applyNumberFormat="1" applyFont="1" applyFill="1" applyBorder="1" applyAlignment="1" applyProtection="1">
      <alignment horizontal="center" vertical="center" wrapText="1" readingOrder="2"/>
      <protection hidden="1"/>
    </xf>
    <xf numFmtId="2" fontId="9" fillId="10" borderId="19" xfId="0" applyNumberFormat="1" applyFont="1" applyFill="1" applyBorder="1" applyAlignment="1" applyProtection="1">
      <alignment horizontal="center" vertical="center" wrapText="1" readingOrder="2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0" fontId="5" fillId="8" borderId="31" xfId="0" applyFont="1" applyFill="1" applyBorder="1" applyAlignment="1" applyProtection="1">
      <alignment horizontal="center" vertical="center" wrapText="1" readingOrder="2"/>
      <protection hidden="1"/>
    </xf>
    <xf numFmtId="0" fontId="5" fillId="8" borderId="32" xfId="0" applyFont="1" applyFill="1" applyBorder="1" applyAlignment="1" applyProtection="1">
      <alignment horizontal="center" vertical="center" wrapText="1" readingOrder="2"/>
      <protection hidden="1"/>
    </xf>
    <xf numFmtId="0" fontId="8" fillId="8" borderId="28" xfId="0" applyNumberFormat="1" applyFont="1" applyFill="1" applyBorder="1" applyAlignment="1" applyProtection="1">
      <alignment horizontal="center" vertical="center" wrapText="1" readingOrder="2"/>
      <protection hidden="1"/>
    </xf>
    <xf numFmtId="0" fontId="8" fillId="8" borderId="33" xfId="0" applyNumberFormat="1" applyFont="1" applyFill="1" applyBorder="1" applyAlignment="1" applyProtection="1">
      <alignment horizontal="center" vertical="center" wrapText="1" readingOrder="2"/>
      <protection hidden="1"/>
    </xf>
    <xf numFmtId="0" fontId="5" fillId="8" borderId="24" xfId="0" applyFont="1" applyFill="1" applyBorder="1" applyAlignment="1" applyProtection="1">
      <alignment horizontal="center" vertical="center" wrapText="1" readingOrder="2"/>
      <protection hidden="1"/>
    </xf>
    <xf numFmtId="0" fontId="5" fillId="8" borderId="28" xfId="0" applyFont="1" applyFill="1" applyBorder="1" applyAlignment="1" applyProtection="1">
      <alignment horizontal="center" vertical="center" wrapText="1" readingOrder="2"/>
      <protection hidden="1"/>
    </xf>
    <xf numFmtId="0" fontId="5" fillId="12" borderId="32" xfId="0" applyFont="1" applyFill="1" applyBorder="1" applyAlignment="1" applyProtection="1">
      <alignment horizontal="center" vertical="center" wrapText="1" readingOrder="2"/>
      <protection hidden="1"/>
    </xf>
    <xf numFmtId="0" fontId="5" fillId="12" borderId="33" xfId="0" applyFont="1" applyFill="1" applyBorder="1" applyAlignment="1" applyProtection="1">
      <alignment horizontal="center" vertical="center" wrapText="1" readingOrder="2"/>
      <protection hidden="1"/>
    </xf>
    <xf numFmtId="0" fontId="13" fillId="18" borderId="29" xfId="0" applyFont="1" applyFill="1" applyBorder="1" applyAlignment="1" applyProtection="1">
      <alignment horizontal="center" vertical="center"/>
      <protection hidden="1"/>
    </xf>
    <xf numFmtId="0" fontId="13" fillId="18" borderId="29" xfId="0" applyFont="1" applyFill="1" applyBorder="1" applyAlignment="1" applyProtection="1">
      <alignment horizontal="center"/>
      <protection hidden="1"/>
    </xf>
    <xf numFmtId="0" fontId="13" fillId="12" borderId="29" xfId="0" applyFont="1" applyFill="1" applyBorder="1" applyAlignment="1" applyProtection="1">
      <alignment horizontal="center" vertical="center"/>
      <protection hidden="1"/>
    </xf>
  </cellXfs>
  <cellStyles count="4">
    <cellStyle name="Comma" xfId="3" builtinId="3"/>
    <cellStyle name="Normal" xfId="0" builtinId="0"/>
    <cellStyle name="Percent" xfId="2" builtinId="5"/>
    <cellStyle name="היפר-קישור" xfId="1" builtinId="8"/>
  </cellStyles>
  <dxfs count="33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79998168889431442"/>
        </patternFill>
      </fill>
    </dxf>
    <dxf>
      <fill>
        <patternFill>
          <bgColor rgb="FFFFCCCC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CCCC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CCCC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</dxfs>
  <tableStyles count="0" defaultTableStyle="TableStyleMedium2" defaultPivotStyle="PivotStyleLight16"/>
  <colors>
    <mruColors>
      <color rgb="FFFFFF99"/>
      <color rgb="FFE7E8FF"/>
      <color rgb="FFEBFEFF"/>
      <color rgb="FFF2DDFF"/>
      <color rgb="FFF9EFFF"/>
      <color rgb="FFFFEBFD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44"/>
  <sheetViews>
    <sheetView rightToLeft="1" view="pageBreakPreview" zoomScale="90" zoomScaleNormal="90" zoomScaleSheetLayoutView="90" workbookViewId="0">
      <pane xSplit="3" ySplit="9" topLeftCell="D10" activePane="bottomRight" state="frozen"/>
      <selection pane="topRight" activeCell="D1" sqref="D1"/>
      <selection pane="bottomLeft" activeCell="A10" sqref="A10"/>
      <selection pane="bottomRight" activeCell="D19" sqref="D19"/>
    </sheetView>
  </sheetViews>
  <sheetFormatPr defaultColWidth="9" defaultRowHeight="15.75" x14ac:dyDescent="0.25"/>
  <cols>
    <col min="1" max="1" width="1.42578125" style="1" customWidth="1"/>
    <col min="2" max="2" width="14.7109375" style="1" customWidth="1"/>
    <col min="3" max="3" width="10" style="1" customWidth="1"/>
    <col min="4" max="4" width="85.85546875" style="1" customWidth="1"/>
    <col min="5" max="5" width="17.85546875" style="1" customWidth="1"/>
    <col min="6" max="6" width="15.7109375" style="1" customWidth="1"/>
    <col min="7" max="7" width="14.7109375" style="1" customWidth="1"/>
    <col min="8" max="8" width="20.42578125" style="1" customWidth="1"/>
    <col min="9" max="16384" width="9" style="1"/>
  </cols>
  <sheetData>
    <row r="1" spans="2:9" ht="29.25" customHeight="1" thickBot="1" x14ac:dyDescent="0.3">
      <c r="D1" s="25"/>
      <c r="E1" s="24"/>
      <c r="F1" s="24"/>
      <c r="G1" s="24"/>
      <c r="H1" s="24"/>
    </row>
    <row r="2" spans="2:9" ht="18.75" customHeight="1" x14ac:dyDescent="0.25">
      <c r="B2" s="87"/>
      <c r="C2" s="88"/>
      <c r="D2" s="93" t="s">
        <v>13</v>
      </c>
      <c r="E2" s="95">
        <v>1</v>
      </c>
      <c r="F2" s="95">
        <v>2</v>
      </c>
      <c r="G2" s="95">
        <v>3</v>
      </c>
      <c r="H2" s="95">
        <v>4</v>
      </c>
    </row>
    <row r="3" spans="2:9" ht="12" customHeight="1" x14ac:dyDescent="0.25">
      <c r="B3" s="89"/>
      <c r="C3" s="90"/>
      <c r="D3" s="94"/>
      <c r="E3" s="96"/>
      <c r="F3" s="96"/>
      <c r="G3" s="96"/>
      <c r="H3" s="96"/>
    </row>
    <row r="4" spans="2:9" ht="47.25" customHeight="1" x14ac:dyDescent="0.25">
      <c r="B4" s="89"/>
      <c r="C4" s="90"/>
      <c r="D4" s="26" t="s">
        <v>0</v>
      </c>
      <c r="E4" s="9"/>
      <c r="F4" s="9"/>
      <c r="G4" s="9"/>
      <c r="H4" s="9"/>
    </row>
    <row r="5" spans="2:9" x14ac:dyDescent="0.25">
      <c r="B5" s="89"/>
      <c r="C5" s="90"/>
      <c r="D5" s="26" t="s">
        <v>18</v>
      </c>
      <c r="E5" s="9"/>
      <c r="F5" s="9"/>
      <c r="G5" s="9"/>
      <c r="H5" s="9"/>
    </row>
    <row r="6" spans="2:9" x14ac:dyDescent="0.25">
      <c r="B6" s="89"/>
      <c r="C6" s="90"/>
      <c r="D6" s="26" t="s">
        <v>1</v>
      </c>
      <c r="E6" s="10"/>
      <c r="F6" s="10"/>
      <c r="G6" s="10"/>
      <c r="H6" s="10"/>
    </row>
    <row r="7" spans="2:9" ht="16.5" thickBot="1" x14ac:dyDescent="0.3">
      <c r="B7" s="91"/>
      <c r="C7" s="92"/>
      <c r="D7" s="26" t="s">
        <v>2</v>
      </c>
      <c r="E7" s="11"/>
      <c r="F7" s="11"/>
      <c r="G7" s="11"/>
      <c r="H7" s="11"/>
    </row>
    <row r="8" spans="2:9" ht="16.5" thickBot="1" x14ac:dyDescent="0.3">
      <c r="B8" s="12" t="s">
        <v>7</v>
      </c>
      <c r="C8" s="13" t="s">
        <v>3</v>
      </c>
      <c r="D8" s="14" t="s">
        <v>30</v>
      </c>
      <c r="E8" s="23"/>
      <c r="F8" s="23"/>
      <c r="G8" s="23"/>
      <c r="H8" s="23"/>
    </row>
    <row r="9" spans="2:9" ht="16.5" thickBot="1" x14ac:dyDescent="0.3">
      <c r="B9" s="15"/>
      <c r="C9" s="15" t="s">
        <v>35</v>
      </c>
      <c r="D9" s="21" t="s">
        <v>4</v>
      </c>
      <c r="E9" s="102"/>
      <c r="F9" s="103"/>
      <c r="G9" s="103"/>
      <c r="H9" s="103"/>
    </row>
    <row r="10" spans="2:9" ht="19.5" customHeight="1" x14ac:dyDescent="0.25">
      <c r="B10" s="97" t="s">
        <v>8</v>
      </c>
      <c r="C10" s="16" t="s">
        <v>36</v>
      </c>
      <c r="D10" s="53" t="s">
        <v>32</v>
      </c>
      <c r="E10" s="57">
        <v>1</v>
      </c>
      <c r="F10" s="57"/>
      <c r="G10" s="57"/>
      <c r="H10" s="57"/>
    </row>
    <row r="11" spans="2:9" ht="31.5" x14ac:dyDescent="0.25">
      <c r="B11" s="98"/>
      <c r="C11" s="16" t="s">
        <v>37</v>
      </c>
      <c r="D11" s="30" t="s">
        <v>33</v>
      </c>
      <c r="E11" s="57">
        <v>1</v>
      </c>
      <c r="F11" s="57"/>
      <c r="G11" s="57"/>
      <c r="H11" s="57"/>
    </row>
    <row r="12" spans="2:9" ht="32.25" thickBot="1" x14ac:dyDescent="0.3">
      <c r="B12" s="98"/>
      <c r="C12" s="16" t="s">
        <v>38</v>
      </c>
      <c r="D12" s="30" t="s">
        <v>34</v>
      </c>
      <c r="E12" s="57">
        <v>1</v>
      </c>
      <c r="F12" s="57"/>
      <c r="G12" s="57"/>
      <c r="H12" s="57"/>
    </row>
    <row r="13" spans="2:9" ht="22.5" customHeight="1" thickBot="1" x14ac:dyDescent="0.3">
      <c r="B13" s="15"/>
      <c r="C13" s="50" t="s">
        <v>39</v>
      </c>
      <c r="D13" s="17" t="s">
        <v>5</v>
      </c>
      <c r="E13" s="100"/>
      <c r="F13" s="101"/>
      <c r="G13" s="101"/>
      <c r="H13" s="101"/>
    </row>
    <row r="14" spans="2:9" ht="49.15" customHeight="1" x14ac:dyDescent="0.25">
      <c r="B14" s="97" t="s">
        <v>19</v>
      </c>
      <c r="C14" s="59" t="s">
        <v>40</v>
      </c>
      <c r="D14" s="30" t="s">
        <v>41</v>
      </c>
      <c r="E14" s="57">
        <v>1</v>
      </c>
      <c r="F14" s="57"/>
      <c r="G14" s="57"/>
      <c r="H14" s="57"/>
      <c r="I14" s="40"/>
    </row>
    <row r="15" spans="2:9" ht="49.9" customHeight="1" thickBot="1" x14ac:dyDescent="0.3">
      <c r="B15" s="99"/>
      <c r="C15" s="59" t="s">
        <v>42</v>
      </c>
      <c r="D15" s="30" t="s">
        <v>43</v>
      </c>
      <c r="E15" s="57">
        <v>1</v>
      </c>
      <c r="F15" s="57"/>
      <c r="G15" s="57"/>
      <c r="H15" s="57"/>
    </row>
    <row r="16" spans="2:9" ht="110.25" x14ac:dyDescent="0.25">
      <c r="B16" s="97" t="s">
        <v>44</v>
      </c>
      <c r="C16" s="59" t="s">
        <v>45</v>
      </c>
      <c r="D16" s="30" t="s">
        <v>46</v>
      </c>
      <c r="E16" s="57">
        <v>1</v>
      </c>
      <c r="F16" s="57"/>
      <c r="G16" s="57"/>
      <c r="H16" s="57"/>
    </row>
    <row r="17" spans="2:8" ht="79.5" thickBot="1" x14ac:dyDescent="0.3">
      <c r="B17" s="99"/>
      <c r="C17" s="59" t="s">
        <v>47</v>
      </c>
      <c r="D17" s="30" t="s">
        <v>48</v>
      </c>
      <c r="E17" s="57">
        <v>1</v>
      </c>
      <c r="F17" s="57"/>
      <c r="G17" s="57"/>
      <c r="H17" s="57"/>
    </row>
    <row r="18" spans="2:8" ht="16.5" thickBot="1" x14ac:dyDescent="0.3">
      <c r="B18" s="18"/>
      <c r="C18" s="85" t="s">
        <v>6</v>
      </c>
      <c r="D18" s="86"/>
      <c r="E18" s="52" t="str">
        <f>IF(SUM(E10:E17)=7,"V","X")</f>
        <v>V</v>
      </c>
      <c r="F18" s="60" t="str">
        <f t="shared" ref="F18:H18" si="0">IF(SUM(F10:F17)=7,"V","X")</f>
        <v>X</v>
      </c>
      <c r="G18" s="60" t="str">
        <f t="shared" si="0"/>
        <v>X</v>
      </c>
      <c r="H18" s="60" t="str">
        <f t="shared" si="0"/>
        <v>X</v>
      </c>
    </row>
    <row r="20" spans="2:8" ht="46.5" customHeight="1" x14ac:dyDescent="0.25"/>
    <row r="21" spans="2:8" ht="45" customHeight="1" x14ac:dyDescent="0.25"/>
    <row r="28" spans="2:8" x14ac:dyDescent="0.25">
      <c r="C28" s="2"/>
      <c r="D28" s="2"/>
      <c r="E28" s="19"/>
      <c r="F28" s="19"/>
      <c r="G28" s="19"/>
    </row>
    <row r="29" spans="2:8" x14ac:dyDescent="0.25">
      <c r="C29" s="2"/>
      <c r="D29" s="2"/>
      <c r="E29" s="19"/>
      <c r="F29" s="19"/>
      <c r="G29" s="19"/>
    </row>
    <row r="30" spans="2:8" x14ac:dyDescent="0.25">
      <c r="C30" s="2"/>
      <c r="D30" s="2"/>
      <c r="E30" s="19"/>
      <c r="F30" s="19"/>
      <c r="G30" s="19"/>
    </row>
    <row r="31" spans="2:8" x14ac:dyDescent="0.25">
      <c r="C31" s="2"/>
      <c r="D31" s="2"/>
      <c r="E31" s="19"/>
      <c r="F31" s="19"/>
      <c r="G31" s="19"/>
    </row>
    <row r="32" spans="2:8" x14ac:dyDescent="0.25">
      <c r="C32" s="2"/>
      <c r="D32" s="20"/>
      <c r="E32" s="19"/>
      <c r="F32" s="19"/>
      <c r="G32" s="19"/>
    </row>
    <row r="33" spans="3:7" x14ac:dyDescent="0.25">
      <c r="C33" s="2"/>
      <c r="D33" s="2"/>
      <c r="E33" s="2"/>
      <c r="F33" s="19"/>
      <c r="G33" s="19"/>
    </row>
    <row r="34" spans="3:7" x14ac:dyDescent="0.25">
      <c r="C34" s="2"/>
      <c r="D34" s="2"/>
      <c r="E34" s="2"/>
      <c r="F34" s="19"/>
      <c r="G34" s="19"/>
    </row>
    <row r="35" spans="3:7" x14ac:dyDescent="0.25">
      <c r="C35" s="2"/>
      <c r="D35" s="2"/>
      <c r="E35" s="2"/>
      <c r="F35" s="19"/>
      <c r="G35" s="19"/>
    </row>
    <row r="36" spans="3:7" x14ac:dyDescent="0.25">
      <c r="C36" s="2"/>
      <c r="D36" s="2"/>
      <c r="E36" s="2"/>
      <c r="F36" s="19"/>
      <c r="G36" s="19"/>
    </row>
    <row r="37" spans="3:7" x14ac:dyDescent="0.25">
      <c r="C37" s="2"/>
      <c r="D37" s="2"/>
      <c r="E37" s="2"/>
      <c r="F37" s="19"/>
      <c r="G37" s="19"/>
    </row>
    <row r="38" spans="3:7" x14ac:dyDescent="0.25">
      <c r="C38" s="2"/>
      <c r="D38" s="2"/>
      <c r="E38" s="2"/>
      <c r="F38" s="19"/>
      <c r="G38" s="19"/>
    </row>
    <row r="39" spans="3:7" x14ac:dyDescent="0.25">
      <c r="C39" s="2"/>
      <c r="D39" s="2"/>
      <c r="E39" s="2"/>
      <c r="F39" s="19"/>
      <c r="G39" s="19"/>
    </row>
    <row r="40" spans="3:7" x14ac:dyDescent="0.25">
      <c r="C40" s="2"/>
      <c r="D40" s="2"/>
      <c r="E40" s="2"/>
      <c r="F40" s="19"/>
      <c r="G40" s="19"/>
    </row>
    <row r="41" spans="3:7" x14ac:dyDescent="0.25">
      <c r="C41" s="2"/>
      <c r="D41" s="2"/>
      <c r="E41" s="2"/>
      <c r="F41" s="19"/>
      <c r="G41" s="19"/>
    </row>
    <row r="42" spans="3:7" x14ac:dyDescent="0.25">
      <c r="C42" s="2"/>
      <c r="D42" s="2"/>
      <c r="E42" s="19"/>
      <c r="F42" s="19"/>
      <c r="G42" s="19"/>
    </row>
    <row r="43" spans="3:7" x14ac:dyDescent="0.25">
      <c r="C43" s="2"/>
      <c r="D43" s="2"/>
      <c r="E43" s="19"/>
      <c r="F43" s="19"/>
      <c r="G43" s="19"/>
    </row>
    <row r="44" spans="3:7" x14ac:dyDescent="0.25">
      <c r="C44" s="2"/>
      <c r="D44" s="2"/>
      <c r="E44" s="19"/>
      <c r="F44" s="19"/>
      <c r="G44" s="19"/>
    </row>
  </sheetData>
  <mergeCells count="12">
    <mergeCell ref="H2:H3"/>
    <mergeCell ref="E13:H13"/>
    <mergeCell ref="E9:H9"/>
    <mergeCell ref="G2:G3"/>
    <mergeCell ref="B14:B15"/>
    <mergeCell ref="C18:D18"/>
    <mergeCell ref="B2:C7"/>
    <mergeCell ref="D2:D3"/>
    <mergeCell ref="E2:E3"/>
    <mergeCell ref="F2:F3"/>
    <mergeCell ref="B10:B12"/>
    <mergeCell ref="B16:B17"/>
  </mergeCells>
  <conditionalFormatting sqref="E9">
    <cfRule type="containsText" dxfId="32" priority="277" operator="containsText" text="ל.ר.">
      <formula>NOT(ISERROR(SEARCH("ל.ר.",E9)))</formula>
    </cfRule>
    <cfRule type="containsText" dxfId="31" priority="278" operator="containsText" text="$">
      <formula>NOT(ISERROR(SEARCH("$",E9)))</formula>
    </cfRule>
    <cfRule type="containsText" dxfId="30" priority="279" operator="containsText" text="X">
      <formula>NOT(ISERROR(SEARCH("X",E9)))</formula>
    </cfRule>
    <cfRule type="containsText" dxfId="29" priority="280" operator="containsText" text="V">
      <formula>NOT(ISERROR(SEARCH("V",E9)))</formula>
    </cfRule>
  </conditionalFormatting>
  <conditionalFormatting sqref="E13">
    <cfRule type="containsText" dxfId="28" priority="253" operator="containsText" text="ל.ר.">
      <formula>NOT(ISERROR(SEARCH("ל.ר.",E13)))</formula>
    </cfRule>
    <cfRule type="containsText" dxfId="27" priority="254" operator="containsText" text="$">
      <formula>NOT(ISERROR(SEARCH("$",E13)))</formula>
    </cfRule>
    <cfRule type="containsText" dxfId="26" priority="255" operator="containsText" text="X">
      <formula>NOT(ISERROR(SEARCH("X",E13)))</formula>
    </cfRule>
    <cfRule type="containsText" dxfId="25" priority="256" operator="containsText" text="V">
      <formula>NOT(ISERROR(SEARCH("V",E13)))</formula>
    </cfRule>
  </conditionalFormatting>
  <conditionalFormatting sqref="E13">
    <cfRule type="notContainsBlanks" dxfId="24" priority="282">
      <formula>LEN(TRIM(E13))&gt;0</formula>
    </cfRule>
  </conditionalFormatting>
  <conditionalFormatting sqref="E10:H12">
    <cfRule type="containsText" dxfId="23" priority="205" operator="containsText" text="V">
      <formula>NOT(ISERROR(SEARCH("V",E10)))</formula>
    </cfRule>
    <cfRule type="expression" dxfId="22" priority="206">
      <formula>E10="ל.ר."</formula>
    </cfRule>
    <cfRule type="containsText" dxfId="21" priority="207" operator="containsText" text="X">
      <formula>NOT(ISERROR(SEARCH("X",E10)))</formula>
    </cfRule>
    <cfRule type="notContainsBlanks" dxfId="20" priority="208">
      <formula>LEN(TRIM(E10))&gt;0</formula>
    </cfRule>
  </conditionalFormatting>
  <conditionalFormatting sqref="H10:H12">
    <cfRule type="containsText" dxfId="19" priority="64" operator="containsText" text="V">
      <formula>NOT(ISERROR(SEARCH("V",H10)))</formula>
    </cfRule>
    <cfRule type="expression" dxfId="18" priority="65">
      <formula>H10="ל.ר."</formula>
    </cfRule>
    <cfRule type="containsText" dxfId="17" priority="66" operator="containsText" text="X">
      <formula>NOT(ISERROR(SEARCH("X",H10)))</formula>
    </cfRule>
    <cfRule type="notContainsBlanks" dxfId="16" priority="67">
      <formula>LEN(TRIM(H10))&gt;0</formula>
    </cfRule>
  </conditionalFormatting>
  <conditionalFormatting sqref="E14:H17">
    <cfRule type="containsText" dxfId="15" priority="5" operator="containsText" text="V">
      <formula>NOT(ISERROR(SEARCH("V",E14)))</formula>
    </cfRule>
    <cfRule type="expression" dxfId="14" priority="6">
      <formula>E14="ל.ר."</formula>
    </cfRule>
    <cfRule type="containsText" dxfId="13" priority="7" operator="containsText" text="X">
      <formula>NOT(ISERROR(SEARCH("X",E14)))</formula>
    </cfRule>
    <cfRule type="notContainsBlanks" dxfId="12" priority="8">
      <formula>LEN(TRIM(E14))&gt;0</formula>
    </cfRule>
  </conditionalFormatting>
  <conditionalFormatting sqref="E18:H18">
    <cfRule type="expression" dxfId="11" priority="3">
      <formula>E18="X"</formula>
    </cfRule>
    <cfRule type="expression" dxfId="10" priority="4">
      <formula>E18="V"</formula>
    </cfRule>
  </conditionalFormatting>
  <conditionalFormatting sqref="E18:H18">
    <cfRule type="cellIs" dxfId="9" priority="1" operator="equal">
      <formula>"V"</formula>
    </cfRule>
    <cfRule type="cellIs" dxfId="8" priority="2" operator="equal">
      <formula>"X"</formula>
    </cfRule>
  </conditionalFormatting>
  <dataValidations count="2">
    <dataValidation allowBlank="1" showInputMessage="1" sqref="E13 E9 E18:H18" xr:uid="{00000000-0002-0000-0000-000000000000}"/>
    <dataValidation type="list" allowBlank="1" showInputMessage="1" sqref="E10:H12 E14:H17" xr:uid="{BB24D180-7F17-4FFA-B73C-213E659ED47C}">
      <formula1>"0,1"</formula1>
    </dataValidation>
  </dataValidations>
  <pageMargins left="0.7" right="0.7" top="0.75" bottom="0.75" header="0.3" footer="0.3"/>
  <pageSetup paperSize="9" scale="4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5"/>
  <sheetViews>
    <sheetView rightToLeft="1" zoomScale="85" zoomScaleNormal="85" workbookViewId="0">
      <selection activeCell="G9" sqref="G9:H9"/>
    </sheetView>
  </sheetViews>
  <sheetFormatPr defaultColWidth="9" defaultRowHeight="15.75" x14ac:dyDescent="0.25"/>
  <cols>
    <col min="1" max="1" width="11.85546875" style="1" customWidth="1"/>
    <col min="2" max="2" width="18.85546875" style="1" customWidth="1"/>
    <col min="3" max="3" width="87.5703125" style="1" customWidth="1"/>
    <col min="4" max="4" width="15.5703125" style="1" customWidth="1"/>
    <col min="5" max="5" width="15.85546875" style="1" customWidth="1"/>
    <col min="6" max="6" width="9.7109375" style="1" bestFit="1" customWidth="1"/>
    <col min="7" max="7" width="16.42578125" style="1" customWidth="1"/>
    <col min="8" max="8" width="9.85546875" style="1" customWidth="1"/>
    <col min="9" max="9" width="29" style="1" customWidth="1"/>
    <col min="10" max="10" width="10" style="1" customWidth="1"/>
    <col min="11" max="11" width="22.140625" style="1" customWidth="1"/>
    <col min="12" max="12" width="11.42578125" style="1" customWidth="1"/>
    <col min="13" max="16384" width="9" style="1"/>
  </cols>
  <sheetData>
    <row r="1" spans="1:12" ht="16.5" thickBot="1" x14ac:dyDescent="0.3"/>
    <row r="2" spans="1:12" ht="16.5" customHeight="1" x14ac:dyDescent="0.25">
      <c r="A2" s="108" t="s">
        <v>14</v>
      </c>
      <c r="B2" s="108" t="s">
        <v>31</v>
      </c>
      <c r="C2" s="114" t="s">
        <v>17</v>
      </c>
      <c r="D2" s="120" t="s">
        <v>21</v>
      </c>
      <c r="E2" s="107">
        <v>1</v>
      </c>
      <c r="F2" s="108"/>
      <c r="G2" s="107">
        <v>2</v>
      </c>
      <c r="H2" s="108"/>
      <c r="I2" s="114">
        <v>3</v>
      </c>
      <c r="J2" s="115"/>
      <c r="K2" s="107">
        <v>4</v>
      </c>
      <c r="L2" s="108"/>
    </row>
    <row r="3" spans="1:12" ht="41.25" customHeight="1" x14ac:dyDescent="0.25">
      <c r="A3" s="118"/>
      <c r="B3" s="118"/>
      <c r="C3" s="119"/>
      <c r="D3" s="121"/>
      <c r="E3" s="109">
        <f>'תנאי סף'!E4</f>
        <v>0</v>
      </c>
      <c r="F3" s="110"/>
      <c r="G3" s="109">
        <f>'תנאי סף'!F4</f>
        <v>0</v>
      </c>
      <c r="H3" s="110"/>
      <c r="I3" s="116">
        <f>'תנאי סף'!G4</f>
        <v>0</v>
      </c>
      <c r="J3" s="117"/>
      <c r="K3" s="109">
        <f>'תנאי סף'!H4</f>
        <v>0</v>
      </c>
      <c r="L3" s="110"/>
    </row>
    <row r="4" spans="1:12" ht="16.5" customHeight="1" x14ac:dyDescent="0.25">
      <c r="A4" s="118"/>
      <c r="B4" s="118"/>
      <c r="C4" s="119"/>
      <c r="D4" s="121"/>
      <c r="E4" s="45" t="s">
        <v>23</v>
      </c>
      <c r="F4" s="43" t="s">
        <v>9</v>
      </c>
      <c r="G4" s="45" t="s">
        <v>23</v>
      </c>
      <c r="H4" s="43" t="s">
        <v>9</v>
      </c>
      <c r="I4" s="44" t="s">
        <v>23</v>
      </c>
      <c r="J4" s="47" t="s">
        <v>9</v>
      </c>
      <c r="K4" s="45" t="s">
        <v>23</v>
      </c>
      <c r="L4" s="43" t="s">
        <v>9</v>
      </c>
    </row>
    <row r="5" spans="1:12" ht="80.25" customHeight="1" x14ac:dyDescent="0.25">
      <c r="A5" s="51">
        <v>1</v>
      </c>
      <c r="B5" s="51" t="s">
        <v>49</v>
      </c>
      <c r="C5" s="22" t="s">
        <v>50</v>
      </c>
      <c r="D5" s="54">
        <v>0.3</v>
      </c>
      <c r="E5" s="61"/>
      <c r="F5" s="58">
        <v>30</v>
      </c>
      <c r="G5" s="63"/>
      <c r="H5" s="58">
        <v>30</v>
      </c>
      <c r="I5" s="65"/>
      <c r="J5" s="58"/>
      <c r="K5" s="63"/>
      <c r="L5" s="58"/>
    </row>
    <row r="6" spans="1:12" ht="89.25" customHeight="1" x14ac:dyDescent="0.25">
      <c r="A6" s="51">
        <v>2</v>
      </c>
      <c r="B6" s="51" t="s">
        <v>51</v>
      </c>
      <c r="C6" s="22" t="s">
        <v>52</v>
      </c>
      <c r="D6" s="54">
        <v>0.3</v>
      </c>
      <c r="E6" s="61"/>
      <c r="F6" s="58">
        <v>25</v>
      </c>
      <c r="G6" s="63"/>
      <c r="H6" s="58">
        <v>25</v>
      </c>
      <c r="I6" s="65"/>
      <c r="J6" s="58"/>
      <c r="K6" s="63"/>
      <c r="L6" s="58"/>
    </row>
    <row r="7" spans="1:12" ht="81.75" customHeight="1" x14ac:dyDescent="0.25">
      <c r="A7" s="51">
        <v>3</v>
      </c>
      <c r="B7" s="51" t="s">
        <v>53</v>
      </c>
      <c r="C7" s="22" t="s">
        <v>54</v>
      </c>
      <c r="D7" s="54">
        <v>0.2</v>
      </c>
      <c r="E7" s="62"/>
      <c r="F7" s="58">
        <v>20</v>
      </c>
      <c r="G7" s="64"/>
      <c r="H7" s="58">
        <v>20</v>
      </c>
      <c r="I7" s="64"/>
      <c r="J7" s="58"/>
      <c r="K7" s="64"/>
      <c r="L7" s="58"/>
    </row>
    <row r="8" spans="1:12" ht="77.25" customHeight="1" x14ac:dyDescent="0.25">
      <c r="A8" s="51">
        <v>4</v>
      </c>
      <c r="B8" s="51" t="s">
        <v>55</v>
      </c>
      <c r="C8" s="22" t="s">
        <v>56</v>
      </c>
      <c r="D8" s="54">
        <v>0.2</v>
      </c>
      <c r="E8" s="62"/>
      <c r="F8" s="58">
        <v>15</v>
      </c>
      <c r="G8" s="64"/>
      <c r="H8" s="58">
        <v>15</v>
      </c>
      <c r="I8" s="64"/>
      <c r="J8" s="58"/>
      <c r="K8" s="64"/>
      <c r="L8" s="58"/>
    </row>
    <row r="9" spans="1:12" ht="35.25" customHeight="1" thickBot="1" x14ac:dyDescent="0.3">
      <c r="A9"/>
      <c r="B9"/>
      <c r="C9" s="48" t="s">
        <v>16</v>
      </c>
      <c r="D9" s="56">
        <f>SUM(D5:D8)</f>
        <v>1</v>
      </c>
      <c r="E9" s="111"/>
      <c r="F9" s="105"/>
      <c r="G9" s="104"/>
      <c r="H9" s="105"/>
      <c r="I9" s="111">
        <f>SUM(J5:J8)</f>
        <v>0</v>
      </c>
      <c r="J9" s="111"/>
      <c r="K9" s="104">
        <f>SUM(L5:L8)</f>
        <v>0</v>
      </c>
      <c r="L9" s="105"/>
    </row>
    <row r="10" spans="1:12" ht="21" customHeight="1" thickBot="1" x14ac:dyDescent="0.3">
      <c r="A10"/>
      <c r="B10"/>
      <c r="C10" s="49" t="s">
        <v>15</v>
      </c>
      <c r="D10" s="55">
        <v>70</v>
      </c>
      <c r="E10" s="106" t="str">
        <f>IF(E$9&gt;=$D$10,"V","X")</f>
        <v>X</v>
      </c>
      <c r="F10" s="106"/>
      <c r="G10" s="106" t="str">
        <f>IF(G$9&gt;=$D$10,"V","X")</f>
        <v>X</v>
      </c>
      <c r="H10" s="106"/>
      <c r="I10" s="112" t="str">
        <f>IF(I$9&gt;=$D$10,"V","X")</f>
        <v>X</v>
      </c>
      <c r="J10" s="113"/>
      <c r="K10" s="106" t="str">
        <f>IF(K$9&gt;=$D$10,"V","X")</f>
        <v>X</v>
      </c>
      <c r="L10" s="106"/>
    </row>
    <row r="15" spans="1:12" x14ac:dyDescent="0.25">
      <c r="D15" s="8"/>
    </row>
  </sheetData>
  <mergeCells count="20">
    <mergeCell ref="E10:F10"/>
    <mergeCell ref="G10:H10"/>
    <mergeCell ref="E9:F9"/>
    <mergeCell ref="G9:H9"/>
    <mergeCell ref="G3:H3"/>
    <mergeCell ref="G2:H2"/>
    <mergeCell ref="A2:A4"/>
    <mergeCell ref="E3:F3"/>
    <mergeCell ref="C2:C4"/>
    <mergeCell ref="D2:D4"/>
    <mergeCell ref="E2:F2"/>
    <mergeCell ref="B2:B4"/>
    <mergeCell ref="K9:L9"/>
    <mergeCell ref="K10:L10"/>
    <mergeCell ref="K2:L2"/>
    <mergeCell ref="K3:L3"/>
    <mergeCell ref="I9:J9"/>
    <mergeCell ref="I10:J10"/>
    <mergeCell ref="I2:J2"/>
    <mergeCell ref="I3:J3"/>
  </mergeCells>
  <conditionalFormatting sqref="E10:H10">
    <cfRule type="expression" dxfId="7" priority="7">
      <formula>E10="X"</formula>
    </cfRule>
    <cfRule type="expression" dxfId="6" priority="8">
      <formula>E10="V"</formula>
    </cfRule>
  </conditionalFormatting>
  <conditionalFormatting sqref="K10:L10">
    <cfRule type="expression" dxfId="5" priority="5">
      <formula>K10="X"</formula>
    </cfRule>
    <cfRule type="expression" dxfId="4" priority="6">
      <formula>K10="V"</formula>
    </cfRule>
  </conditionalFormatting>
  <conditionalFormatting sqref="I10:J10">
    <cfRule type="expression" dxfId="3" priority="3">
      <formula>I10="X"</formula>
    </cfRule>
    <cfRule type="expression" dxfId="2" priority="4">
      <formula>I10="V"</formula>
    </cfRule>
  </conditionalFormatting>
  <conditionalFormatting sqref="E10:L10">
    <cfRule type="cellIs" dxfId="1" priority="1" operator="equal">
      <formula>"V"</formula>
    </cfRule>
    <cfRule type="cellIs" dxfId="0" priority="2" operator="equal">
      <formula>"X"</formula>
    </cfRule>
  </conditionalFormatting>
  <dataValidations count="2">
    <dataValidation type="decimal" allowBlank="1" showInputMessage="1" showErrorMessage="1" sqref="F7:F8 L7:L8 J7:J8 H7:H8" xr:uid="{E7C1615A-FD2D-41DE-B489-B0312A8FF343}">
      <formula1>0</formula1>
      <formula2>20</formula2>
    </dataValidation>
    <dataValidation type="decimal" allowBlank="1" showInputMessage="1" showErrorMessage="1" sqref="F5:F6 L5:L6 J5:J6 H5:H6" xr:uid="{52B40774-72D5-4D37-B65F-4128B7142726}">
      <formula1>0</formula1>
      <formula2>30</formula2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53AFE5-A217-49D9-BAEB-0A84B5675FEB}">
  <dimension ref="A1:G18"/>
  <sheetViews>
    <sheetView rightToLeft="1" tabSelected="1" workbookViewId="0">
      <selection activeCell="D4" sqref="D4"/>
    </sheetView>
  </sheetViews>
  <sheetFormatPr defaultRowHeight="15" x14ac:dyDescent="0.2"/>
  <cols>
    <col min="1" max="1" width="9.28515625" style="67" bestFit="1" customWidth="1"/>
    <col min="2" max="2" width="20.28515625" style="67" customWidth="1"/>
    <col min="3" max="3" width="9.140625" style="67"/>
    <col min="4" max="4" width="9.28515625" style="67" bestFit="1" customWidth="1"/>
    <col min="5" max="5" width="9.42578125" style="67" bestFit="1" customWidth="1"/>
    <col min="6" max="7" width="9.28515625" style="67" bestFit="1" customWidth="1"/>
    <col min="8" max="16384" width="9.140625" style="67"/>
  </cols>
  <sheetData>
    <row r="1" spans="1:7" x14ac:dyDescent="0.2">
      <c r="A1" s="66">
        <v>1.17</v>
      </c>
    </row>
    <row r="2" spans="1:7" x14ac:dyDescent="0.2">
      <c r="A2" s="68">
        <v>1.17</v>
      </c>
      <c r="B2" s="69"/>
      <c r="C2" s="69"/>
      <c r="D2" s="69"/>
      <c r="E2" s="69"/>
    </row>
    <row r="3" spans="1:7" ht="15.75" x14ac:dyDescent="0.2">
      <c r="A3" s="68"/>
      <c r="B3" s="69"/>
      <c r="C3" s="122" t="s">
        <v>57</v>
      </c>
      <c r="D3" s="70">
        <v>1</v>
      </c>
      <c r="E3" s="70">
        <v>2</v>
      </c>
      <c r="F3" s="70">
        <v>3</v>
      </c>
      <c r="G3" s="70">
        <v>4</v>
      </c>
    </row>
    <row r="4" spans="1:7" ht="15.75" x14ac:dyDescent="0.2">
      <c r="A4" s="69"/>
      <c r="B4" s="69"/>
      <c r="C4" s="122"/>
      <c r="D4" s="71"/>
      <c r="E4" s="71">
        <f>D4</f>
        <v>0</v>
      </c>
      <c r="F4" s="71"/>
      <c r="G4" s="71"/>
    </row>
    <row r="5" spans="1:7" ht="31.5" x14ac:dyDescent="0.2">
      <c r="A5" s="69"/>
      <c r="B5" s="69"/>
      <c r="C5" s="72" t="s">
        <v>62</v>
      </c>
      <c r="D5" s="73">
        <f>IF(D4=0,0,IFERROR(((_xlfn.MINIFS($D$4:$G$4,$D$4:$G$4,"&gt;0")/D4)*100),0))</f>
        <v>0</v>
      </c>
      <c r="E5" s="73">
        <f t="shared" ref="E5:G5" si="0">IF(E4=0,0,IFERROR(((_xlfn.MINIFS($D$4:$G$4,$D$4:$G$4,"&gt;0")/E4)*100),0))</f>
        <v>0</v>
      </c>
      <c r="F5" s="73">
        <f t="shared" si="0"/>
        <v>0</v>
      </c>
      <c r="G5" s="73">
        <f t="shared" si="0"/>
        <v>0</v>
      </c>
    </row>
    <row r="6" spans="1:7" x14ac:dyDescent="0.2">
      <c r="A6" s="69"/>
      <c r="B6" s="69"/>
      <c r="D6" s="69"/>
      <c r="E6" s="69"/>
      <c r="F6" s="69"/>
      <c r="G6" s="69"/>
    </row>
    <row r="7" spans="1:7" x14ac:dyDescent="0.2">
      <c r="A7" s="69"/>
      <c r="B7" s="69"/>
      <c r="C7" s="69"/>
      <c r="D7" s="69"/>
      <c r="E7" s="69"/>
    </row>
    <row r="8" spans="1:7" x14ac:dyDescent="0.2">
      <c r="A8" s="69"/>
      <c r="B8" s="74"/>
      <c r="C8" s="74"/>
      <c r="D8" s="74"/>
      <c r="E8" s="69"/>
    </row>
    <row r="9" spans="1:7" x14ac:dyDescent="0.2">
      <c r="A9" s="69"/>
      <c r="B9" s="69"/>
      <c r="C9" s="69"/>
      <c r="D9" s="69"/>
      <c r="E9" s="69"/>
    </row>
    <row r="10" spans="1:7" x14ac:dyDescent="0.2">
      <c r="A10" s="69"/>
      <c r="B10" s="69"/>
      <c r="C10" s="69"/>
      <c r="D10" s="69"/>
      <c r="E10" s="69"/>
    </row>
    <row r="11" spans="1:7" ht="15.75" x14ac:dyDescent="0.25">
      <c r="A11" s="69"/>
      <c r="B11" s="123" t="s">
        <v>58</v>
      </c>
      <c r="C11" s="123"/>
      <c r="D11" s="70">
        <v>1</v>
      </c>
      <c r="E11" s="70">
        <v>2</v>
      </c>
      <c r="F11" s="70">
        <v>3</v>
      </c>
      <c r="G11" s="70">
        <v>4</v>
      </c>
    </row>
    <row r="12" spans="1:7" ht="15.75" x14ac:dyDescent="0.25">
      <c r="A12" s="69"/>
      <c r="B12" s="75" t="s">
        <v>59</v>
      </c>
      <c r="C12" s="76" t="s">
        <v>60</v>
      </c>
      <c r="D12" s="77"/>
      <c r="E12" s="77"/>
      <c r="F12" s="77"/>
      <c r="G12" s="77"/>
    </row>
    <row r="13" spans="1:7" x14ac:dyDescent="0.2">
      <c r="A13" s="69"/>
      <c r="B13" s="78">
        <v>0.6</v>
      </c>
      <c r="C13" s="79" t="s">
        <v>10</v>
      </c>
      <c r="D13" s="80">
        <f>איכות!E9</f>
        <v>0</v>
      </c>
      <c r="E13" s="80">
        <f>איכות!G9</f>
        <v>0</v>
      </c>
      <c r="F13" s="80">
        <f>איכות!I9</f>
        <v>0</v>
      </c>
      <c r="G13" s="80">
        <f>איכות!K9</f>
        <v>0</v>
      </c>
    </row>
    <row r="14" spans="1:7" x14ac:dyDescent="0.2">
      <c r="A14" s="69"/>
      <c r="B14" s="78">
        <v>0.4</v>
      </c>
      <c r="C14" s="79" t="s">
        <v>11</v>
      </c>
      <c r="D14" s="80">
        <f>D5</f>
        <v>0</v>
      </c>
      <c r="E14" s="80">
        <f t="shared" ref="E14:G14" si="1">E5</f>
        <v>0</v>
      </c>
      <c r="F14" s="80">
        <f t="shared" si="1"/>
        <v>0</v>
      </c>
      <c r="G14" s="80">
        <f t="shared" si="1"/>
        <v>0</v>
      </c>
    </row>
    <row r="15" spans="1:7" ht="15.75" x14ac:dyDescent="0.2">
      <c r="A15" s="69"/>
      <c r="B15" s="81">
        <v>1</v>
      </c>
      <c r="C15" s="82" t="s">
        <v>12</v>
      </c>
      <c r="D15" s="83"/>
      <c r="E15" s="83"/>
      <c r="F15" s="83"/>
      <c r="G15" s="83"/>
    </row>
    <row r="16" spans="1:7" ht="15.75" x14ac:dyDescent="0.2">
      <c r="A16" s="69"/>
      <c r="B16" s="124" t="s">
        <v>61</v>
      </c>
      <c r="C16" s="124"/>
      <c r="D16" s="84">
        <f>D13*$B$13+D14*$B$14</f>
        <v>0</v>
      </c>
      <c r="E16" s="84">
        <f t="shared" ref="E16:G16" si="2">E13*$B$13+E14*$B$14</f>
        <v>0</v>
      </c>
      <c r="F16" s="84">
        <f t="shared" si="2"/>
        <v>0</v>
      </c>
      <c r="G16" s="84">
        <f t="shared" si="2"/>
        <v>0</v>
      </c>
    </row>
    <row r="18" spans="1:7" ht="15.75" x14ac:dyDescent="0.2">
      <c r="A18" s="69"/>
      <c r="B18" s="81" t="s">
        <v>63</v>
      </c>
      <c r="C18" s="82"/>
      <c r="D18" s="83" t="str">
        <f>'תנאי סף'!E18</f>
        <v>V</v>
      </c>
      <c r="E18" s="83" t="str">
        <f>'תנאי סף'!F18</f>
        <v>X</v>
      </c>
      <c r="F18" s="83" t="str">
        <f>'תנאי סף'!G18</f>
        <v>X</v>
      </c>
      <c r="G18" s="83" t="str">
        <f>'תנאי סף'!H18</f>
        <v>X</v>
      </c>
    </row>
  </sheetData>
  <mergeCells count="3">
    <mergeCell ref="C3:C4"/>
    <mergeCell ref="B11:C11"/>
    <mergeCell ref="B16:C16"/>
  </mergeCells>
  <conditionalFormatting sqref="D16:G1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14"/>
  <sheetViews>
    <sheetView rightToLeft="1" showWhiteSpace="0" zoomScaleNormal="100" workbookViewId="0">
      <selection activeCell="C3" sqref="C3:F3"/>
    </sheetView>
  </sheetViews>
  <sheetFormatPr defaultColWidth="9" defaultRowHeight="15.75" x14ac:dyDescent="0.25"/>
  <cols>
    <col min="1" max="1" width="9" style="1"/>
    <col min="2" max="2" width="19.85546875" style="1" customWidth="1"/>
    <col min="3" max="3" width="13.42578125" style="1" customWidth="1"/>
    <col min="4" max="4" width="14.42578125" style="1" customWidth="1"/>
    <col min="5" max="5" width="11.7109375" style="1" hidden="1" customWidth="1"/>
    <col min="6" max="6" width="13.140625" style="1" customWidth="1"/>
    <col min="7" max="8" width="9" style="1"/>
    <col min="9" max="9" width="13.85546875" style="1" customWidth="1"/>
    <col min="10" max="16384" width="9" style="1"/>
  </cols>
  <sheetData>
    <row r="1" spans="1:15" ht="16.5" thickBot="1" x14ac:dyDescent="0.3">
      <c r="H1"/>
      <c r="I1"/>
      <c r="J1"/>
      <c r="K1"/>
      <c r="L1"/>
      <c r="M1"/>
      <c r="N1"/>
      <c r="O1"/>
    </row>
    <row r="2" spans="1:15" ht="16.5" thickBot="1" x14ac:dyDescent="0.3">
      <c r="B2" s="28" t="s">
        <v>20</v>
      </c>
      <c r="C2" s="3">
        <v>1</v>
      </c>
      <c r="D2" s="3">
        <v>2</v>
      </c>
      <c r="E2" s="3">
        <v>3</v>
      </c>
      <c r="F2" s="3">
        <v>4</v>
      </c>
      <c r="H2"/>
      <c r="I2"/>
      <c r="J2"/>
      <c r="K2"/>
      <c r="L2"/>
      <c r="M2"/>
      <c r="N2"/>
      <c r="O2"/>
    </row>
    <row r="3" spans="1:15" ht="50.25" customHeight="1" thickBot="1" x14ac:dyDescent="0.3">
      <c r="B3" s="28" t="s">
        <v>0</v>
      </c>
      <c r="C3" s="46"/>
      <c r="D3" s="46"/>
      <c r="E3" s="46"/>
      <c r="F3" s="46"/>
      <c r="H3"/>
      <c r="I3"/>
      <c r="J3"/>
      <c r="K3"/>
      <c r="L3"/>
      <c r="M3"/>
      <c r="N3"/>
      <c r="O3"/>
    </row>
    <row r="4" spans="1:15" x14ac:dyDescent="0.25">
      <c r="B4" s="27" t="s">
        <v>22</v>
      </c>
      <c r="C4" s="38"/>
      <c r="D4" s="38"/>
      <c r="E4" s="38"/>
      <c r="F4" s="38"/>
      <c r="H4"/>
      <c r="I4"/>
      <c r="J4"/>
      <c r="K4"/>
      <c r="L4"/>
      <c r="M4"/>
      <c r="N4"/>
      <c r="O4"/>
    </row>
    <row r="5" spans="1:15" ht="31.5" x14ac:dyDescent="0.25">
      <c r="B5" s="32" t="s">
        <v>24</v>
      </c>
      <c r="C5" s="41">
        <v>0</v>
      </c>
      <c r="D5" s="41">
        <v>0</v>
      </c>
      <c r="E5" s="41">
        <v>0</v>
      </c>
      <c r="F5" s="41">
        <v>0</v>
      </c>
      <c r="H5"/>
      <c r="I5"/>
      <c r="J5"/>
      <c r="K5"/>
      <c r="L5"/>
      <c r="M5"/>
      <c r="N5"/>
      <c r="O5"/>
    </row>
    <row r="6" spans="1:15" ht="31.5" x14ac:dyDescent="0.25">
      <c r="B6" s="32" t="s">
        <v>25</v>
      </c>
      <c r="C6" s="41">
        <v>0</v>
      </c>
      <c r="D6" s="41">
        <v>0</v>
      </c>
      <c r="E6" s="41">
        <v>0</v>
      </c>
      <c r="F6" s="41">
        <v>0</v>
      </c>
    </row>
    <row r="7" spans="1:15" ht="63" x14ac:dyDescent="0.25">
      <c r="B7" s="32" t="s">
        <v>26</v>
      </c>
      <c r="C7" s="41">
        <f>C5+C6</f>
        <v>0</v>
      </c>
      <c r="D7" s="41">
        <f>D5+D6</f>
        <v>0</v>
      </c>
      <c r="E7" s="41">
        <f>E5+E6</f>
        <v>0</v>
      </c>
      <c r="F7" s="41">
        <f>F5+F6</f>
        <v>0</v>
      </c>
    </row>
    <row r="8" spans="1:15" ht="79.5" thickBot="1" x14ac:dyDescent="0.3">
      <c r="B8" s="32" t="s">
        <v>27</v>
      </c>
      <c r="C8" s="42">
        <f>C7*1.17</f>
        <v>0</v>
      </c>
      <c r="D8" s="42">
        <f>D7*1.17</f>
        <v>0</v>
      </c>
      <c r="E8" s="42">
        <f>E7*1.17</f>
        <v>0</v>
      </c>
      <c r="F8" s="42">
        <f>F7*1.17</f>
        <v>0</v>
      </c>
    </row>
    <row r="9" spans="1:15" ht="16.5" customHeight="1" thickBot="1" x14ac:dyDescent="0.3">
      <c r="A9"/>
      <c r="B9" s="33"/>
      <c r="C9" s="34"/>
      <c r="D9" s="34"/>
      <c r="E9" s="34"/>
      <c r="F9" s="34"/>
      <c r="G9"/>
    </row>
    <row r="10" spans="1:15" ht="16.5" thickBot="1" x14ac:dyDescent="0.3">
      <c r="B10" s="35" t="s">
        <v>29</v>
      </c>
      <c r="C10" s="4" t="e">
        <f>MIN($C$8:$F$8)/C$8*100</f>
        <v>#DIV/0!</v>
      </c>
      <c r="D10" s="4" t="e">
        <f>MIN($C$8:$F$8)/D$8*100</f>
        <v>#DIV/0!</v>
      </c>
      <c r="E10" s="4" t="e">
        <f>MIN($C$8:$F$8)/E$8*100</f>
        <v>#DIV/0!</v>
      </c>
      <c r="F10" s="4" t="e">
        <f>MIN($C$8:$F$8)/F$8*100</f>
        <v>#DIV/0!</v>
      </c>
    </row>
    <row r="11" spans="1:15" x14ac:dyDescent="0.25">
      <c r="A11" s="31">
        <v>0.4</v>
      </c>
      <c r="B11" s="35" t="s">
        <v>10</v>
      </c>
      <c r="C11" s="5">
        <f>איכות!E9</f>
        <v>0</v>
      </c>
      <c r="D11" s="5">
        <f>איכות!G9</f>
        <v>0</v>
      </c>
      <c r="E11" s="5">
        <f>איכות!I9</f>
        <v>0</v>
      </c>
      <c r="F11" s="5">
        <f>איכות!K9</f>
        <v>0</v>
      </c>
    </row>
    <row r="12" spans="1:15" ht="16.5" thickBot="1" x14ac:dyDescent="0.3">
      <c r="A12" s="31">
        <v>0.6</v>
      </c>
      <c r="B12" s="36" t="s">
        <v>11</v>
      </c>
      <c r="C12" s="6" t="e">
        <f>C10</f>
        <v>#DIV/0!</v>
      </c>
      <c r="D12" s="6" t="e">
        <f>D10</f>
        <v>#DIV/0!</v>
      </c>
      <c r="E12" s="6" t="e">
        <f>E10</f>
        <v>#DIV/0!</v>
      </c>
      <c r="F12" s="6" t="e">
        <f>F10</f>
        <v>#DIV/0!</v>
      </c>
    </row>
    <row r="13" spans="1:15" x14ac:dyDescent="0.25">
      <c r="B13" s="37" t="s">
        <v>12</v>
      </c>
      <c r="C13" s="7" t="e">
        <f>$A$11*C11+$A$12*C12</f>
        <v>#DIV/0!</v>
      </c>
      <c r="D13" s="7" t="e">
        <f>$A$11*D11+$A$12*D12</f>
        <v>#DIV/0!</v>
      </c>
      <c r="E13" s="7" t="e">
        <f>$A$11*E11+$A$12*E12</f>
        <v>#DIV/0!</v>
      </c>
      <c r="F13" s="7" t="e">
        <f>$A$11*F11+$A$12*F12</f>
        <v>#DIV/0!</v>
      </c>
    </row>
    <row r="14" spans="1:15" ht="16.5" thickBot="1" x14ac:dyDescent="0.3">
      <c r="B14" s="29" t="s">
        <v>28</v>
      </c>
      <c r="C14" s="39"/>
      <c r="D14" s="39"/>
      <c r="E14" s="39"/>
      <c r="F14" s="39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E3CE4FE-BA3C-4C47-B769-35C122AE955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A0C1689-6A4C-46AE-82C3-D1EC18D11EE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660108D-0538-4D7D-8F49-DD5D84082F0D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8</vt:i4>
      </vt:variant>
    </vt:vector>
  </HeadingPairs>
  <TitlesOfParts>
    <vt:vector size="12" baseType="lpstr">
      <vt:lpstr>תנאי סף</vt:lpstr>
      <vt:lpstr>איכות</vt:lpstr>
      <vt:lpstr>הצעת מחיר</vt:lpstr>
      <vt:lpstr>מחיר וסיכום</vt:lpstr>
      <vt:lpstr>'תנאי סף'!_Ref296892477</vt:lpstr>
      <vt:lpstr>'תנאי סף'!_Ref299614156</vt:lpstr>
      <vt:lpstr>'תנאי סף'!_Ref370930661</vt:lpstr>
      <vt:lpstr>'תנאי סף'!_Ref397199965</vt:lpstr>
      <vt:lpstr>איכות!_Ref475886523</vt:lpstr>
      <vt:lpstr>איכות!MafteachLechisuvTavhinimAcher2</vt:lpstr>
      <vt:lpstr>איכות!TiurTnaiTavhinimAcher2</vt:lpstr>
      <vt:lpstr>איכות!TiurTnaiTavhinimAcher3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Shlomi Turgeman</dc:creator>
  <cp:lastModifiedBy>Stav Chen</cp:lastModifiedBy>
  <dcterms:created xsi:type="dcterms:W3CDTF">2014-12-29T12:32:12Z</dcterms:created>
  <dcterms:modified xsi:type="dcterms:W3CDTF">2026-01-21T05:36:34Z</dcterms:modified>
</cp:coreProperties>
</file>